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 Files\WebReports\"/>
    </mc:Choice>
  </mc:AlternateContent>
  <xr:revisionPtr revIDLastSave="0" documentId="8_{9B444EF4-F8AB-4D28-AB25-B8022D4249F9}" xr6:coauthVersionLast="36" xr6:coauthVersionMax="36" xr10:uidLastSave="{00000000-0000-0000-0000-000000000000}"/>
  <bookViews>
    <workbookView xWindow="0" yWindow="0" windowWidth="19140" windowHeight="11340" xr2:uid="{8B4FE35B-8220-4954-8C4C-1216FC0F4B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5" i="1"/>
  <c r="N43" i="1"/>
  <c r="M43" i="1"/>
  <c r="L43" i="1"/>
  <c r="K43" i="1"/>
  <c r="J43" i="1"/>
  <c r="I43" i="1"/>
  <c r="H43" i="1"/>
  <c r="G43" i="1"/>
  <c r="F43" i="1"/>
  <c r="E43" i="1"/>
  <c r="D43" i="1"/>
  <c r="C43" i="1"/>
  <c r="M27" i="1"/>
  <c r="K27" i="1"/>
  <c r="I27" i="1"/>
  <c r="G27" i="1"/>
  <c r="E27" i="1"/>
  <c r="C27" i="1"/>
  <c r="L24" i="1"/>
  <c r="L23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<sst xmlns="http://schemas.openxmlformats.org/spreadsheetml/2006/main" count="67" uniqueCount="32">
  <si>
    <t>Research Administration</t>
  </si>
  <si>
    <t>Contract and Grant Activity</t>
  </si>
  <si>
    <t xml:space="preserve"> (COMBINED REPORT FY2019 through FY2024)</t>
  </si>
  <si>
    <t>AWARDED</t>
  </si>
  <si>
    <t>FY 2019</t>
  </si>
  <si>
    <t>FY 2020</t>
  </si>
  <si>
    <t>FY 2021</t>
  </si>
  <si>
    <t>FY 2022</t>
  </si>
  <si>
    <t>FY 2023</t>
  </si>
  <si>
    <t>FY 2024</t>
  </si>
  <si>
    <t>Month</t>
  </si>
  <si>
    <t>#</t>
  </si>
  <si>
    <t>$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</si>
  <si>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</si>
  <si>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</si>
  <si>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</si>
  <si>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</si>
  <si>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</si>
  <si>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</si>
  <si>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</si>
  <si>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</si>
  <si>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</si>
  <si>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</si>
  <si>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</si>
  <si>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June  </t>
  </si>
  <si>
    <t xml:space="preserve">  FY Total</t>
  </si>
  <si>
    <t>SUBMITTED</t>
  </si>
  <si>
    <t>June</t>
  </si>
  <si>
    <r>
      <t xml:space="preserve">Change in </t>
    </r>
    <r>
      <rPr>
        <b/>
        <sz val="12"/>
        <color indexed="8"/>
        <rFont val="Arial"/>
        <family val="2"/>
      </rPr>
      <t>Number</t>
    </r>
    <r>
      <rPr>
        <sz val="12"/>
        <color indexed="8"/>
        <rFont val="Arial"/>
        <family val="2"/>
      </rPr>
      <t xml:space="preserve"> of Awards during the same period, FY 2023 to FY 2024</t>
    </r>
  </si>
  <si>
    <r>
      <t xml:space="preserve">Change in </t>
    </r>
    <r>
      <rPr>
        <b/>
        <sz val="12"/>
        <color indexed="8"/>
        <rFont val="Arial"/>
        <family val="2"/>
      </rPr>
      <t>Number</t>
    </r>
    <r>
      <rPr>
        <sz val="12"/>
        <color indexed="8"/>
        <rFont val="Arial"/>
        <family val="2"/>
      </rPr>
      <t xml:space="preserve"> of Awards over the Previous 5 Years, FY 2019 to FY 2024</t>
    </r>
  </si>
  <si>
    <r>
      <t xml:space="preserve">Change in </t>
    </r>
    <r>
      <rPr>
        <b/>
        <sz val="12"/>
        <color indexed="8"/>
        <rFont val="Arial"/>
        <family val="2"/>
      </rPr>
      <t>Number</t>
    </r>
    <r>
      <rPr>
        <sz val="12"/>
        <color indexed="8"/>
        <rFont val="Arial"/>
        <family val="2"/>
      </rPr>
      <t xml:space="preserve"> of Submissions during the same period, FY 2023 to FY 2024</t>
    </r>
  </si>
  <si>
    <r>
      <t xml:space="preserve">Change in </t>
    </r>
    <r>
      <rPr>
        <b/>
        <sz val="12"/>
        <color indexed="8"/>
        <rFont val="Arial"/>
        <family val="2"/>
      </rPr>
      <t>Number</t>
    </r>
    <r>
      <rPr>
        <sz val="12"/>
        <color indexed="8"/>
        <rFont val="Arial"/>
        <family val="2"/>
      </rPr>
      <t xml:space="preserve"> of Submissions over the Previous 5 Years, FY 2019 to FY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</si>
</sst>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G Omega"/>
      <family val="2"/>
    </font>
    <font>
      <sz val="12"/>
      <color indexed="8"/>
      <name val="CG Omega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double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 style="dashed">
        <color indexed="8"/>
      </left>
      <right style="thin">
        <color theme="1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 style="double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164" fontId="4" fillId="0" borderId="0" xfId="0" applyNumberFormat="1" applyFont="1"/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Protection="1"/>
    <xf numFmtId="37" fontId="7" fillId="0" borderId="9" xfId="0" applyNumberFormat="1" applyFont="1" applyFill="1" applyBorder="1" applyAlignment="1" applyProtection="1">
      <alignment horizontal="right"/>
    </xf>
    <xf numFmtId="37" fontId="7" fillId="0" borderId="10" xfId="0" applyNumberFormat="1" applyFont="1" applyFill="1" applyBorder="1" applyAlignment="1" applyProtection="1">
      <alignment horizontal="right"/>
    </xf>
    <xf numFmtId="0" fontId="6" fillId="0" borderId="11" xfId="0" applyFont="1" applyBorder="1" applyProtection="1"/>
    <xf numFmtId="37" fontId="7" fillId="0" borderId="12" xfId="0" applyNumberFormat="1" applyFont="1" applyFill="1" applyBorder="1" applyProtection="1"/>
    <xf numFmtId="37" fontId="7" fillId="0" borderId="13" xfId="0" applyNumberFormat="1" applyFont="1" applyFill="1" applyBorder="1" applyProtection="1"/>
    <xf numFmtId="37" fontId="7" fillId="0" borderId="14" xfId="0" applyNumberFormat="1" applyFont="1" applyFill="1" applyBorder="1" applyProtection="1"/>
    <xf numFmtId="0" fontId="6" fillId="0" borderId="15" xfId="0" applyFont="1" applyBorder="1" applyProtection="1"/>
    <xf numFmtId="0" fontId="6" fillId="2" borderId="5" xfId="0" applyFont="1" applyFill="1" applyBorder="1" applyProtection="1"/>
    <xf numFmtId="37" fontId="6" fillId="0" borderId="16" xfId="0" applyNumberFormat="1" applyFont="1" applyBorder="1" applyProtection="1"/>
    <xf numFmtId="37" fontId="6" fillId="2" borderId="17" xfId="0" applyNumberFormat="1" applyFont="1" applyFill="1" applyBorder="1" applyProtection="1"/>
    <xf numFmtId="0" fontId="5" fillId="2" borderId="18" xfId="0" applyFont="1" applyFill="1" applyBorder="1" applyProtection="1"/>
    <xf numFmtId="37" fontId="5" fillId="0" borderId="18" xfId="0" applyNumberFormat="1" applyFont="1" applyBorder="1" applyProtection="1"/>
    <xf numFmtId="37" fontId="5" fillId="2" borderId="19" xfId="0" applyNumberFormat="1" applyFont="1" applyFill="1" applyBorder="1" applyProtection="1"/>
    <xf numFmtId="0" fontId="6" fillId="0" borderId="0" xfId="0" applyFont="1" applyProtection="1"/>
    <xf numFmtId="0" fontId="6" fillId="0" borderId="20" xfId="0" applyFont="1" applyBorder="1" applyAlignment="1" applyProtection="1">
      <alignment horizontal="right"/>
    </xf>
    <xf numFmtId="9" fontId="6" fillId="0" borderId="0" xfId="1" applyFont="1" applyProtection="1"/>
    <xf numFmtId="0" fontId="6" fillId="0" borderId="0" xfId="0" applyFont="1" applyAlignment="1" applyProtection="1">
      <alignment horizontal="right"/>
    </xf>
    <xf numFmtId="10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6" fillId="0" borderId="23" xfId="0" applyFont="1" applyBorder="1" applyProtection="1"/>
    <xf numFmtId="0" fontId="6" fillId="0" borderId="24" xfId="0" applyFont="1" applyBorder="1" applyProtection="1"/>
    <xf numFmtId="0" fontId="6" fillId="0" borderId="26" xfId="0" applyFont="1" applyBorder="1" applyProtection="1"/>
    <xf numFmtId="0" fontId="6" fillId="0" borderId="17" xfId="0" applyFont="1" applyBorder="1" applyProtection="1"/>
    <xf numFmtId="0" fontId="7" fillId="0" borderId="27" xfId="0" applyFont="1" applyBorder="1" applyProtection="1"/>
    <xf numFmtId="37" fontId="7" fillId="0" borderId="28" xfId="0" applyNumberFormat="1" applyFont="1" applyFill="1" applyBorder="1" applyProtection="1"/>
    <xf numFmtId="0" fontId="7" fillId="0" borderId="29" xfId="0" applyFont="1" applyBorder="1" applyProtection="1"/>
    <xf numFmtId="37" fontId="7" fillId="0" borderId="30" xfId="0" applyNumberFormat="1" applyFont="1" applyFill="1" applyBorder="1" applyAlignment="1" applyProtection="1"/>
    <xf numFmtId="37" fontId="7" fillId="0" borderId="31" xfId="0" applyNumberFormat="1" applyFont="1" applyFill="1" applyBorder="1" applyAlignment="1" applyProtection="1"/>
    <xf numFmtId="37" fontId="7" fillId="0" borderId="32" xfId="0" applyNumberFormat="1" applyFont="1" applyBorder="1" applyAlignment="1" applyProtection="1">
      <alignment horizontal="right"/>
    </xf>
    <xf numFmtId="37" fontId="7" fillId="0" borderId="33" xfId="0" applyNumberFormat="1" applyFont="1" applyBorder="1" applyProtection="1"/>
    <xf numFmtId="0" fontId="7" fillId="0" borderId="34" xfId="0" applyFont="1" applyBorder="1" applyProtection="1"/>
    <xf numFmtId="0" fontId="6" fillId="2" borderId="16" xfId="0" applyFont="1" applyFill="1" applyBorder="1" applyProtection="1"/>
    <xf numFmtId="0" fontId="6" fillId="0" borderId="16" xfId="0" applyFont="1" applyBorder="1" applyProtection="1"/>
    <xf numFmtId="37" fontId="6" fillId="2" borderId="2" xfId="0" applyNumberFormat="1" applyFont="1" applyFill="1" applyBorder="1" applyProtection="1"/>
    <xf numFmtId="0" fontId="6" fillId="0" borderId="0" xfId="0" applyFont="1" applyAlignment="1" applyProtection="1">
      <alignment horizontal="right"/>
    </xf>
    <xf numFmtId="3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8E26-C629-455E-A854-2633F3D8FB89}">
  <dimension ref="B2:N47"/>
  <sheetViews>
    <sheetView tabSelected="1" workbookViewId="0">
      <selection activeCell="B8" sqref="B8"/>
    </sheetView>
  </sheetViews>
  <sheetFormatPr defaultRowHeight="14.5"/>
  <cols>
    <col min="2" max="2" width="13.1796875" customWidth="1"/>
    <col min="3" max="3" width="7.1796875" customWidth="1"/>
    <col min="4" max="4" width="15.36328125" customWidth="1"/>
    <col min="5" max="5" width="8.7265625" customWidth="1"/>
    <col min="6" max="6" width="15.08984375" customWidth="1"/>
    <col min="7" max="7" width="8.08984375" customWidth="1"/>
    <col min="8" max="8" width="15.90625" customWidth="1"/>
    <col min="9" max="9" width="9.08984375" customWidth="1"/>
    <col min="10" max="10" width="15.81640625" customWidth="1"/>
    <col min="11" max="11" width="7.08984375" customWidth="1"/>
    <col min="12" max="12" width="14.7265625" customWidth="1"/>
    <col min="13" max="13" width="7.36328125" customWidth="1"/>
    <col min="14" max="14" width="13.81640625" customWidth="1"/>
  </cols>
  <sheetData>
    <row r="2" spans="2:14" ht="18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8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5.5">
      <c r="B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15.5">
      <c r="B5" s="4"/>
      <c r="C5" s="4"/>
      <c r="D5" s="4"/>
    </row>
    <row r="6" spans="2:14" ht="15.5">
      <c r="B6" s="5" t="s">
        <v>3</v>
      </c>
      <c r="C6" s="6" t="s">
        <v>4</v>
      </c>
      <c r="D6" s="7"/>
      <c r="E6" s="6" t="s">
        <v>5</v>
      </c>
      <c r="F6" s="7"/>
      <c r="G6" s="6" t="s">
        <v>6</v>
      </c>
      <c r="H6" s="7"/>
      <c r="I6" s="6" t="s">
        <v>7</v>
      </c>
      <c r="J6" s="7"/>
      <c r="K6" s="6" t="s">
        <v>8</v>
      </c>
      <c r="L6" s="8"/>
      <c r="M6" s="6" t="s">
        <v>9</v>
      </c>
      <c r="N6" s="8"/>
    </row>
    <row r="7" spans="2:14" ht="15.5">
      <c r="B7" s="9" t="s">
        <v>10</v>
      </c>
      <c r="C7" s="10" t="s">
        <v>11</v>
      </c>
      <c r="D7" s="11" t="s">
        <v>12</v>
      </c>
      <c r="E7" s="10" t="s">
        <v>11</v>
      </c>
      <c r="F7" s="11" t="s">
        <v>12</v>
      </c>
      <c r="G7" s="10" t="s">
        <v>11</v>
      </c>
      <c r="H7" s="11" t="s">
        <v>12</v>
      </c>
      <c r="I7" s="10" t="s">
        <v>11</v>
      </c>
      <c r="J7" s="11" t="s">
        <v>12</v>
      </c>
      <c r="K7" s="10" t="s">
        <v>11</v>
      </c>
      <c r="L7" s="11" t="s">
        <v>12</v>
      </c>
      <c r="M7" s="10" t="s">
        <v>11</v>
      </c>
      <c r="N7" s="11" t="s">
        <v>12</v>
      </c>
    </row>
    <row r="8" spans="2:14" ht="15.5">
      <c r="B8" s="12"/>
      <c r="C8" s="13"/>
      <c r="D8" s="14"/>
      <c r="E8" s="13"/>
      <c r="F8" s="14"/>
      <c r="G8" s="13"/>
      <c r="H8" s="14"/>
      <c r="I8" s="13"/>
      <c r="J8" s="14"/>
      <c r="K8" s="13"/>
      <c r="L8" s="14"/>
      <c r="M8" s="13"/>
      <c r="N8" s="14"/>
    </row>
    <row r="9" spans="2:14" ht="15.5">
      <c r="B9" s="15" t="s">
        <v>13</v>
      </c>
      <c r="C9" s="16">
        <v>39</v>
      </c>
      <c r="D9" s="17">
        <v>12740457</v>
      </c>
      <c r="E9" s="16">
        <v>38</v>
      </c>
      <c r="F9" s="17">
        <v>13455683</v>
      </c>
      <c r="G9" s="16">
        <v>84</v>
      </c>
      <c r="H9" s="17">
        <v>19305964</v>
      </c>
      <c r="I9" s="16">
        <v>75</v>
      </c>
      <c r="J9" s="17">
        <v>23960974</v>
      </c>
      <c r="K9" s="16">
        <v>54</v>
      </c>
      <c r="L9" s="17">
        <v>17454383</v>
      </c>
      <c r="M9" s="16">
        <v>55</v>
      </c>
      <c r="N9" s="17">
        <v>13792540</v>
      </c>
    </row>
    <row r="10" spans="2:14" ht="15.5">
      <c r="B10" s="18" t="s">
        <v>14</v>
      </c>
      <c r="C10" s="19">
        <v>100</v>
      </c>
      <c r="D10" s="20">
        <v>18324575</v>
      </c>
      <c r="E10" s="19">
        <v>88</v>
      </c>
      <c r="F10" s="20">
        <v>31422265</v>
      </c>
      <c r="G10" s="19">
        <v>81</v>
      </c>
      <c r="H10" s="17">
        <v>28866445</v>
      </c>
      <c r="I10" s="19">
        <v>80</v>
      </c>
      <c r="J10" s="17">
        <v>30780757</v>
      </c>
      <c r="K10" s="19">
        <v>94</v>
      </c>
      <c r="L10" s="17">
        <v>40371521</v>
      </c>
      <c r="M10" s="19">
        <v>72</v>
      </c>
      <c r="N10" s="17">
        <v>29588609</v>
      </c>
    </row>
    <row r="11" spans="2:14" ht="15.5">
      <c r="B11" s="18" t="s">
        <v>15</v>
      </c>
      <c r="C11" s="19">
        <v>70</v>
      </c>
      <c r="D11" s="20">
        <v>20224164</v>
      </c>
      <c r="E11" s="19">
        <v>61</v>
      </c>
      <c r="F11" s="20">
        <v>17313813</v>
      </c>
      <c r="G11" s="19">
        <v>98</v>
      </c>
      <c r="H11" s="17">
        <v>269049994</v>
      </c>
      <c r="I11" s="19">
        <v>115</v>
      </c>
      <c r="J11" s="17">
        <v>38939831</v>
      </c>
      <c r="K11" s="19">
        <v>84</v>
      </c>
      <c r="L11" s="17">
        <v>29562139</v>
      </c>
      <c r="M11" s="19">
        <v>54</v>
      </c>
      <c r="N11" s="17">
        <v>20014964</v>
      </c>
    </row>
    <row r="12" spans="2:14" ht="15.5">
      <c r="B12" s="18" t="s">
        <v>16</v>
      </c>
      <c r="C12" s="19">
        <v>67</v>
      </c>
      <c r="D12" s="20">
        <v>11229932</v>
      </c>
      <c r="E12" s="19">
        <v>82</v>
      </c>
      <c r="F12" s="20">
        <v>19475114</v>
      </c>
      <c r="G12" s="19">
        <v>77</v>
      </c>
      <c r="H12" s="17">
        <v>28805873</v>
      </c>
      <c r="I12" s="19">
        <v>70</v>
      </c>
      <c r="J12" s="17">
        <v>21774558</v>
      </c>
      <c r="K12" s="19">
        <v>75</v>
      </c>
      <c r="L12" s="17">
        <v>27134257</v>
      </c>
      <c r="M12" s="19">
        <v>76</v>
      </c>
      <c r="N12" s="17">
        <v>27235761</v>
      </c>
    </row>
    <row r="13" spans="2:14" ht="15.5">
      <c r="B13" s="18" t="s">
        <v>17</v>
      </c>
      <c r="C13" s="19">
        <v>68</v>
      </c>
      <c r="D13" s="20">
        <v>17497730</v>
      </c>
      <c r="E13" s="19">
        <v>35</v>
      </c>
      <c r="F13" s="20">
        <v>8344615</v>
      </c>
      <c r="G13" s="19">
        <v>54</v>
      </c>
      <c r="H13" s="17">
        <v>6463288</v>
      </c>
      <c r="I13" s="19">
        <v>62</v>
      </c>
      <c r="J13" s="17">
        <v>10607752</v>
      </c>
      <c r="K13" s="19">
        <v>69</v>
      </c>
      <c r="L13" s="17">
        <v>11933890</v>
      </c>
      <c r="M13" s="19">
        <v>61</v>
      </c>
      <c r="N13" s="17">
        <v>28488795</v>
      </c>
    </row>
    <row r="14" spans="2:14" ht="15.5">
      <c r="B14" s="18" t="s">
        <v>18</v>
      </c>
      <c r="C14" s="19">
        <v>54</v>
      </c>
      <c r="D14" s="20">
        <v>6648379</v>
      </c>
      <c r="E14" s="19">
        <v>64</v>
      </c>
      <c r="F14" s="20">
        <v>10587782</v>
      </c>
      <c r="G14" s="19">
        <v>33</v>
      </c>
      <c r="H14" s="17">
        <v>6821932</v>
      </c>
      <c r="I14" s="19">
        <v>47</v>
      </c>
      <c r="J14" s="17">
        <v>9196400</v>
      </c>
      <c r="K14" s="19">
        <v>43</v>
      </c>
      <c r="L14" s="17">
        <v>6123445</v>
      </c>
      <c r="M14" s="19">
        <v>43</v>
      </c>
      <c r="N14" s="17">
        <v>12489796</v>
      </c>
    </row>
    <row r="15" spans="2:14" ht="15.5">
      <c r="B15" s="18" t="s">
        <v>19</v>
      </c>
      <c r="C15" s="21">
        <v>63</v>
      </c>
      <c r="D15" s="20">
        <v>10889382</v>
      </c>
      <c r="E15" s="21">
        <v>57</v>
      </c>
      <c r="F15" s="20">
        <v>11338911</v>
      </c>
      <c r="G15" s="19">
        <v>39</v>
      </c>
      <c r="H15" s="17">
        <v>4242766</v>
      </c>
      <c r="I15" s="19">
        <v>60</v>
      </c>
      <c r="J15" s="17">
        <v>24409904</v>
      </c>
      <c r="K15" s="19">
        <v>62</v>
      </c>
      <c r="L15" s="17">
        <v>16429560</v>
      </c>
      <c r="M15" s="19">
        <v>67</v>
      </c>
      <c r="N15" s="17">
        <v>14956928</v>
      </c>
    </row>
    <row r="16" spans="2:14" ht="15.5">
      <c r="B16" s="18" t="s">
        <v>20</v>
      </c>
      <c r="C16" s="21">
        <v>52</v>
      </c>
      <c r="D16" s="20">
        <v>12782456</v>
      </c>
      <c r="E16" s="21">
        <v>68</v>
      </c>
      <c r="F16" s="20">
        <v>11059546</v>
      </c>
      <c r="G16" s="19">
        <v>40</v>
      </c>
      <c r="H16" s="17">
        <v>6395343</v>
      </c>
      <c r="I16" s="19">
        <v>39</v>
      </c>
      <c r="J16" s="17">
        <v>12690401</v>
      </c>
      <c r="K16" s="19">
        <v>50</v>
      </c>
      <c r="L16" s="17">
        <v>10894596</v>
      </c>
      <c r="M16" s="19">
        <v>38</v>
      </c>
      <c r="N16" s="17">
        <v>11074381</v>
      </c>
    </row>
    <row r="17" spans="2:14" ht="15.5">
      <c r="B17" s="18" t="s">
        <v>21</v>
      </c>
      <c r="C17" s="21">
        <v>71</v>
      </c>
      <c r="D17" s="20">
        <v>12971719</v>
      </c>
      <c r="E17" s="21">
        <v>64</v>
      </c>
      <c r="F17" s="20">
        <v>8672796</v>
      </c>
      <c r="G17" s="19">
        <v>54</v>
      </c>
      <c r="H17" s="17">
        <v>11128217</v>
      </c>
      <c r="I17" s="19">
        <v>61</v>
      </c>
      <c r="J17" s="17">
        <v>10352865</v>
      </c>
      <c r="K17" s="19">
        <v>40</v>
      </c>
      <c r="L17" s="17">
        <v>9418335</v>
      </c>
      <c r="M17" s="19">
        <v>52</v>
      </c>
      <c r="N17" s="17">
        <v>8665074</v>
      </c>
    </row>
    <row r="18" spans="2:14" ht="15.5">
      <c r="B18" s="18" t="s">
        <v>22</v>
      </c>
      <c r="C18" s="21">
        <v>52</v>
      </c>
      <c r="D18" s="20">
        <v>10952716</v>
      </c>
      <c r="E18" s="21">
        <v>42</v>
      </c>
      <c r="F18" s="20">
        <v>10501420</v>
      </c>
      <c r="G18" s="19">
        <v>65</v>
      </c>
      <c r="H18" s="17">
        <v>10850005</v>
      </c>
      <c r="I18" s="19">
        <v>48</v>
      </c>
      <c r="J18" s="17">
        <v>8771953</v>
      </c>
      <c r="K18" s="19">
        <v>72</v>
      </c>
      <c r="L18" s="17">
        <v>16512493</v>
      </c>
      <c r="M18" s="19">
        <v>65</v>
      </c>
      <c r="N18" s="17">
        <v>21669969</v>
      </c>
    </row>
    <row r="19" spans="2:14" ht="15.5">
      <c r="B19" s="18" t="s">
        <v>23</v>
      </c>
      <c r="C19" s="21">
        <v>62</v>
      </c>
      <c r="D19" s="20">
        <v>11260116</v>
      </c>
      <c r="E19" s="21">
        <v>58</v>
      </c>
      <c r="F19" s="20">
        <v>17645261</v>
      </c>
      <c r="G19" s="19">
        <v>61</v>
      </c>
      <c r="H19" s="17">
        <v>19811546</v>
      </c>
      <c r="I19" s="19">
        <v>59</v>
      </c>
      <c r="J19" s="17">
        <v>15424810</v>
      </c>
      <c r="K19" s="19">
        <v>51</v>
      </c>
      <c r="L19" s="17">
        <v>15634589</v>
      </c>
      <c r="M19" s="19">
        <v>100</v>
      </c>
      <c r="N19" s="17">
        <v>24009602</v>
      </c>
    </row>
    <row r="20" spans="2:14" ht="15.5">
      <c r="B20" s="22" t="s">
        <v>24</v>
      </c>
      <c r="C20" s="21">
        <v>138</v>
      </c>
      <c r="D20" s="20">
        <v>44892303</v>
      </c>
      <c r="E20" s="21">
        <v>141</v>
      </c>
      <c r="F20" s="20">
        <v>45973957</v>
      </c>
      <c r="G20" s="19">
        <v>141</v>
      </c>
      <c r="H20" s="17">
        <v>37959856</v>
      </c>
      <c r="I20" s="19">
        <v>101</v>
      </c>
      <c r="J20" s="17">
        <v>31848026</v>
      </c>
      <c r="K20" s="19">
        <v>169</v>
      </c>
      <c r="L20" s="17">
        <v>40923038</v>
      </c>
      <c r="M20" s="19">
        <v>134</v>
      </c>
      <c r="N20" s="17">
        <v>46810124</v>
      </c>
    </row>
    <row r="21" spans="2:14" ht="15.5">
      <c r="B21" s="23"/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  <c r="N21" s="25"/>
    </row>
    <row r="22" spans="2:14" ht="16" thickBot="1">
      <c r="B22" s="26" t="s">
        <v>25</v>
      </c>
      <c r="C22" s="27">
        <f>SUM(C9:C20)</f>
        <v>836</v>
      </c>
      <c r="D22" s="28">
        <f>SUM(D9:D20)</f>
        <v>190413929</v>
      </c>
      <c r="E22" s="27">
        <f t="shared" ref="E22:L22" si="0">SUM(E9:E20)</f>
        <v>798</v>
      </c>
      <c r="F22" s="28">
        <f t="shared" si="0"/>
        <v>205791163</v>
      </c>
      <c r="G22" s="27">
        <f t="shared" si="0"/>
        <v>827</v>
      </c>
      <c r="H22" s="28">
        <f t="shared" si="0"/>
        <v>449701229</v>
      </c>
      <c r="I22" s="27">
        <f t="shared" si="0"/>
        <v>817</v>
      </c>
      <c r="J22" s="28">
        <f t="shared" si="0"/>
        <v>238758231</v>
      </c>
      <c r="K22" s="27">
        <f t="shared" si="0"/>
        <v>863</v>
      </c>
      <c r="L22" s="28">
        <f t="shared" si="0"/>
        <v>242392246</v>
      </c>
      <c r="M22" s="27">
        <f>SUM(M9:M20)</f>
        <v>817</v>
      </c>
      <c r="N22" s="28">
        <f>SUM(N9:N20)</f>
        <v>258796543</v>
      </c>
    </row>
    <row r="23" spans="2:14" ht="16" thickTop="1">
      <c r="B23" s="29"/>
      <c r="C23" s="29"/>
      <c r="D23" s="29"/>
      <c r="E23" s="30" t="s">
        <v>28</v>
      </c>
      <c r="F23" s="30"/>
      <c r="G23" s="30"/>
      <c r="H23" s="30"/>
      <c r="I23" s="30"/>
      <c r="J23" s="30"/>
      <c r="K23" s="30"/>
      <c r="L23" s="31">
        <f>(SUM(M9:M20)-SUM(K9:K20))/SUM(K9:K20)</f>
        <v>-5.3302433371958287E-2</v>
      </c>
      <c r="N23" s="31"/>
    </row>
    <row r="24" spans="2:14" ht="15.5">
      <c r="B24" s="29"/>
      <c r="C24" s="29"/>
      <c r="D24" s="29"/>
      <c r="E24" s="32" t="s">
        <v>29</v>
      </c>
      <c r="F24" s="32"/>
      <c r="G24" s="32"/>
      <c r="H24" s="32"/>
      <c r="I24" s="32"/>
      <c r="J24" s="32"/>
      <c r="K24" s="32"/>
      <c r="L24" s="33">
        <f>(SUM(M9:M20)-SUM(C9:C20))/SUM(C9:C20)</f>
        <v>-2.2727272727272728E-2</v>
      </c>
      <c r="M24" s="29"/>
      <c r="N24" s="29"/>
    </row>
    <row r="25" spans="2:14" ht="15.5">
      <c r="B25" s="29"/>
      <c r="C25" s="29"/>
      <c r="D25" s="29"/>
      <c r="E25" s="34"/>
      <c r="F25" s="34"/>
      <c r="G25" s="34"/>
      <c r="H25" s="34"/>
      <c r="I25" s="34"/>
      <c r="J25" s="34"/>
      <c r="K25" s="34"/>
      <c r="L25" s="33"/>
      <c r="M25" s="29"/>
      <c r="N25" s="29"/>
    </row>
    <row r="26" spans="2:14" ht="15.5">
      <c r="B26" s="29"/>
      <c r="C26" s="29"/>
      <c r="D26" s="29"/>
      <c r="E26" s="29"/>
      <c r="F26" s="29"/>
      <c r="G26" s="29"/>
      <c r="H26" s="29"/>
      <c r="I26" s="29"/>
      <c r="J26" s="29"/>
      <c r="M26" s="29"/>
      <c r="N26" s="29"/>
    </row>
    <row r="27" spans="2:14" ht="15.5">
      <c r="B27" s="5" t="s">
        <v>26</v>
      </c>
      <c r="C27" s="35" t="str">
        <f>C6</f>
        <v>FY 2019</v>
      </c>
      <c r="D27" s="36"/>
      <c r="E27" s="6" t="str">
        <f>E6</f>
        <v>FY 2020</v>
      </c>
      <c r="F27" s="7"/>
      <c r="G27" s="6" t="str">
        <f>G6</f>
        <v>FY 2021</v>
      </c>
      <c r="H27" s="7"/>
      <c r="I27" s="6" t="str">
        <f>I6</f>
        <v>FY 2022</v>
      </c>
      <c r="J27" s="7"/>
      <c r="K27" s="6" t="str">
        <f>K6</f>
        <v>FY 2023</v>
      </c>
      <c r="L27" s="8"/>
      <c r="M27" s="6" t="str">
        <f>M6</f>
        <v>FY 2024</v>
      </c>
      <c r="N27" s="8"/>
    </row>
    <row r="28" spans="2:14" ht="15.5">
      <c r="B28" s="9" t="s">
        <v>10</v>
      </c>
      <c r="C28" s="37" t="s">
        <v>11</v>
      </c>
      <c r="D28" s="38" t="s">
        <v>12</v>
      </c>
      <c r="E28" s="39" t="s">
        <v>11</v>
      </c>
      <c r="F28" s="11" t="s">
        <v>12</v>
      </c>
      <c r="G28" s="10" t="s">
        <v>11</v>
      </c>
      <c r="H28" s="11" t="s">
        <v>12</v>
      </c>
      <c r="I28" s="10" t="s">
        <v>11</v>
      </c>
      <c r="J28" s="11" t="s">
        <v>12</v>
      </c>
      <c r="K28" s="10" t="s">
        <v>11</v>
      </c>
      <c r="L28" s="11" t="s">
        <v>12</v>
      </c>
      <c r="M28" s="10" t="s">
        <v>11</v>
      </c>
      <c r="N28" s="11" t="s">
        <v>12</v>
      </c>
    </row>
    <row r="29" spans="2:14" ht="15.5">
      <c r="B29" s="12"/>
      <c r="C29" s="40"/>
      <c r="D29" s="41"/>
      <c r="E29" s="42"/>
      <c r="F29" s="43"/>
      <c r="G29" s="13"/>
      <c r="H29" s="43"/>
      <c r="I29" s="13"/>
      <c r="J29" s="43"/>
      <c r="K29" s="13"/>
      <c r="L29" s="43"/>
      <c r="M29" s="13"/>
      <c r="N29" s="43"/>
    </row>
    <row r="30" spans="2:14">
      <c r="B30" s="44" t="s">
        <v>13</v>
      </c>
      <c r="C30" s="21">
        <v>110</v>
      </c>
      <c r="D30" s="45">
        <v>37068185</v>
      </c>
      <c r="E30" s="21">
        <v>72</v>
      </c>
      <c r="F30" s="45">
        <v>148436950</v>
      </c>
      <c r="G30" s="21">
        <v>135</v>
      </c>
      <c r="H30" s="45">
        <v>52599962</v>
      </c>
      <c r="I30" s="21">
        <v>162</v>
      </c>
      <c r="J30" s="45">
        <v>76201242</v>
      </c>
      <c r="K30" s="21">
        <v>82</v>
      </c>
      <c r="L30" s="45">
        <v>46293552</v>
      </c>
      <c r="M30" s="21">
        <v>142</v>
      </c>
      <c r="N30" s="45">
        <v>41645485</v>
      </c>
    </row>
    <row r="31" spans="2:14">
      <c r="B31" s="46" t="s">
        <v>14</v>
      </c>
      <c r="C31" s="21">
        <v>111</v>
      </c>
      <c r="D31" s="45">
        <v>47396261</v>
      </c>
      <c r="E31" s="21">
        <v>89</v>
      </c>
      <c r="F31" s="45">
        <v>38029819</v>
      </c>
      <c r="G31" s="21">
        <v>102</v>
      </c>
      <c r="H31" s="45">
        <v>299559855</v>
      </c>
      <c r="I31" s="21">
        <v>86</v>
      </c>
      <c r="J31" s="45">
        <v>64298423</v>
      </c>
      <c r="K31" s="21">
        <v>83</v>
      </c>
      <c r="L31" s="45">
        <v>31707537</v>
      </c>
      <c r="M31" s="21">
        <v>82</v>
      </c>
      <c r="N31" s="45">
        <v>36990933</v>
      </c>
    </row>
    <row r="32" spans="2:14">
      <c r="B32" s="46" t="s">
        <v>15</v>
      </c>
      <c r="C32" s="21">
        <v>113</v>
      </c>
      <c r="D32" s="45">
        <v>70061242</v>
      </c>
      <c r="E32" s="21">
        <v>92</v>
      </c>
      <c r="F32" s="45">
        <v>43530838</v>
      </c>
      <c r="G32" s="21">
        <v>86</v>
      </c>
      <c r="H32" s="45">
        <v>50360284</v>
      </c>
      <c r="I32" s="21">
        <v>137</v>
      </c>
      <c r="J32" s="45">
        <v>73746339</v>
      </c>
      <c r="K32" s="21">
        <v>120</v>
      </c>
      <c r="L32" s="45">
        <v>75523582</v>
      </c>
      <c r="M32" s="21">
        <v>97</v>
      </c>
      <c r="N32" s="45">
        <v>113615142</v>
      </c>
    </row>
    <row r="33" spans="2:14">
      <c r="B33" s="46" t="s">
        <v>16</v>
      </c>
      <c r="C33" s="21">
        <v>104</v>
      </c>
      <c r="D33" s="45">
        <v>153256333</v>
      </c>
      <c r="E33" s="21">
        <v>105</v>
      </c>
      <c r="F33" s="45">
        <v>52633568</v>
      </c>
      <c r="G33" s="21">
        <v>90</v>
      </c>
      <c r="H33" s="45">
        <v>35711035</v>
      </c>
      <c r="I33" s="21">
        <v>117</v>
      </c>
      <c r="J33" s="45">
        <v>68411323</v>
      </c>
      <c r="K33" s="21">
        <v>95</v>
      </c>
      <c r="L33" s="45">
        <v>80504051</v>
      </c>
      <c r="M33" s="21">
        <v>78</v>
      </c>
      <c r="N33" s="45">
        <v>72198765</v>
      </c>
    </row>
    <row r="34" spans="2:14">
      <c r="B34" s="46" t="s">
        <v>17</v>
      </c>
      <c r="C34" s="21">
        <v>75</v>
      </c>
      <c r="D34" s="45">
        <v>46188545</v>
      </c>
      <c r="E34" s="21">
        <v>71</v>
      </c>
      <c r="F34" s="45">
        <v>32270044</v>
      </c>
      <c r="G34" s="21">
        <v>76</v>
      </c>
      <c r="H34" s="45">
        <v>20476506</v>
      </c>
      <c r="I34" s="21">
        <v>92</v>
      </c>
      <c r="J34" s="45">
        <v>31226376</v>
      </c>
      <c r="K34" s="21">
        <v>94</v>
      </c>
      <c r="L34" s="45">
        <v>54990776</v>
      </c>
      <c r="M34" s="21">
        <v>69</v>
      </c>
      <c r="N34" s="45">
        <v>29045874</v>
      </c>
    </row>
    <row r="35" spans="2:14">
      <c r="B35" s="46" t="s">
        <v>18</v>
      </c>
      <c r="C35" s="21">
        <v>57</v>
      </c>
      <c r="D35" s="45">
        <v>23291863</v>
      </c>
      <c r="E35" s="21">
        <v>65</v>
      </c>
      <c r="F35" s="45">
        <v>24627869</v>
      </c>
      <c r="G35" s="21">
        <v>74</v>
      </c>
      <c r="H35" s="45">
        <v>153695732</v>
      </c>
      <c r="I35" s="21">
        <v>63</v>
      </c>
      <c r="J35" s="45">
        <v>21968968</v>
      </c>
      <c r="K35" s="21">
        <v>59</v>
      </c>
      <c r="L35" s="45">
        <v>32724935</v>
      </c>
      <c r="M35" s="21">
        <v>63</v>
      </c>
      <c r="N35" s="45">
        <v>17473148</v>
      </c>
    </row>
    <row r="36" spans="2:14">
      <c r="B36" s="46" t="s">
        <v>19</v>
      </c>
      <c r="C36" s="21">
        <v>91</v>
      </c>
      <c r="D36" s="45">
        <v>77864480</v>
      </c>
      <c r="E36" s="47">
        <v>160</v>
      </c>
      <c r="F36" s="48">
        <v>85944614</v>
      </c>
      <c r="G36" s="21">
        <v>160</v>
      </c>
      <c r="H36" s="45">
        <v>122613602</v>
      </c>
      <c r="I36" s="21">
        <v>132</v>
      </c>
      <c r="J36" s="45">
        <v>77836519</v>
      </c>
      <c r="K36" s="21">
        <v>94</v>
      </c>
      <c r="L36" s="45">
        <v>73655959</v>
      </c>
      <c r="M36" s="21">
        <v>130</v>
      </c>
      <c r="N36" s="45">
        <v>103221958</v>
      </c>
    </row>
    <row r="37" spans="2:14">
      <c r="B37" s="46" t="s">
        <v>20</v>
      </c>
      <c r="C37" s="21">
        <v>237</v>
      </c>
      <c r="D37" s="45">
        <v>112544519</v>
      </c>
      <c r="E37" s="47">
        <v>185</v>
      </c>
      <c r="F37" s="48">
        <v>104312169</v>
      </c>
      <c r="G37" s="21">
        <v>150</v>
      </c>
      <c r="H37" s="45">
        <v>83411037</v>
      </c>
      <c r="I37" s="21">
        <v>144</v>
      </c>
      <c r="J37" s="45">
        <v>111566117</v>
      </c>
      <c r="K37" s="21">
        <v>170</v>
      </c>
      <c r="L37" s="45">
        <v>91202315</v>
      </c>
      <c r="M37" s="21">
        <v>155</v>
      </c>
      <c r="N37" s="45">
        <v>81569280</v>
      </c>
    </row>
    <row r="38" spans="2:14">
      <c r="B38" s="46" t="s">
        <v>21</v>
      </c>
      <c r="C38" s="21">
        <v>122</v>
      </c>
      <c r="D38" s="45">
        <v>90758719</v>
      </c>
      <c r="E38" s="47">
        <v>103</v>
      </c>
      <c r="F38" s="48">
        <v>52511028</v>
      </c>
      <c r="G38" s="21">
        <v>123</v>
      </c>
      <c r="H38" s="45">
        <v>67357666</v>
      </c>
      <c r="I38" s="21">
        <v>102</v>
      </c>
      <c r="J38" s="45">
        <v>32120820</v>
      </c>
      <c r="K38" s="21">
        <v>96</v>
      </c>
      <c r="L38" s="45">
        <v>37890856</v>
      </c>
      <c r="M38" s="21">
        <v>95</v>
      </c>
      <c r="N38" s="45">
        <v>45026273</v>
      </c>
    </row>
    <row r="39" spans="2:14">
      <c r="B39" s="46" t="s">
        <v>22</v>
      </c>
      <c r="C39" s="49">
        <v>56</v>
      </c>
      <c r="D39" s="50">
        <v>34436244</v>
      </c>
      <c r="E39" s="49">
        <v>94</v>
      </c>
      <c r="F39" s="50">
        <v>61641482</v>
      </c>
      <c r="G39" s="49">
        <v>82</v>
      </c>
      <c r="H39" s="50">
        <v>34712483</v>
      </c>
      <c r="I39" s="49">
        <v>76</v>
      </c>
      <c r="J39" s="50">
        <v>104681374</v>
      </c>
      <c r="K39" s="49">
        <v>82</v>
      </c>
      <c r="L39" s="50">
        <v>98551708</v>
      </c>
      <c r="M39" s="49">
        <v>84</v>
      </c>
      <c r="N39" s="50">
        <v>83482329</v>
      </c>
    </row>
    <row r="40" spans="2:14">
      <c r="B40" s="46" t="s">
        <v>23</v>
      </c>
      <c r="C40" s="49">
        <v>107</v>
      </c>
      <c r="D40" s="50">
        <v>70109605</v>
      </c>
      <c r="E40" s="49">
        <v>110</v>
      </c>
      <c r="F40" s="50">
        <v>79234483</v>
      </c>
      <c r="G40" s="49">
        <v>94</v>
      </c>
      <c r="H40" s="50">
        <v>61115969</v>
      </c>
      <c r="I40" s="49">
        <v>87</v>
      </c>
      <c r="J40" s="50">
        <v>69384664</v>
      </c>
      <c r="K40" s="49">
        <v>113</v>
      </c>
      <c r="L40" s="50">
        <v>100043152</v>
      </c>
      <c r="M40" s="49">
        <v>166</v>
      </c>
      <c r="N40" s="50">
        <v>117354371</v>
      </c>
    </row>
    <row r="41" spans="2:14">
      <c r="B41" s="51" t="s">
        <v>27</v>
      </c>
      <c r="C41" s="49">
        <v>97</v>
      </c>
      <c r="D41" s="50">
        <v>64801599</v>
      </c>
      <c r="E41" s="49">
        <v>116</v>
      </c>
      <c r="F41" s="50">
        <v>70385181</v>
      </c>
      <c r="G41" s="49">
        <v>96</v>
      </c>
      <c r="H41" s="50">
        <v>56036886</v>
      </c>
      <c r="I41" s="49">
        <v>106</v>
      </c>
      <c r="J41" s="50">
        <v>42511459</v>
      </c>
      <c r="K41" s="49">
        <v>120</v>
      </c>
      <c r="L41" s="50">
        <v>54435216</v>
      </c>
      <c r="M41" s="49">
        <v>154</v>
      </c>
      <c r="N41" s="50">
        <v>81567779</v>
      </c>
    </row>
    <row r="42" spans="2:14" ht="15.5">
      <c r="B42" s="52"/>
      <c r="C42" s="53"/>
      <c r="D42" s="54"/>
      <c r="E42" s="53"/>
      <c r="F42" s="54"/>
      <c r="G42" s="53"/>
      <c r="H42" s="54"/>
      <c r="I42" s="53"/>
      <c r="J42" s="54"/>
      <c r="K42" s="53"/>
      <c r="L42" s="54"/>
      <c r="M42" s="53"/>
      <c r="N42" s="54"/>
    </row>
    <row r="43" spans="2:14" ht="16" thickBot="1">
      <c r="B43" s="26" t="s">
        <v>25</v>
      </c>
      <c r="C43" s="27">
        <f>SUM(C30:C41)</f>
        <v>1280</v>
      </c>
      <c r="D43" s="28">
        <f>SUM(D30:D41)</f>
        <v>827777595</v>
      </c>
      <c r="E43" s="27">
        <f t="shared" ref="E43:N43" si="1">SUM(E30:E41)</f>
        <v>1262</v>
      </c>
      <c r="F43" s="28">
        <f t="shared" si="1"/>
        <v>793558045</v>
      </c>
      <c r="G43" s="27">
        <f t="shared" si="1"/>
        <v>1268</v>
      </c>
      <c r="H43" s="28">
        <f t="shared" si="1"/>
        <v>1037651017</v>
      </c>
      <c r="I43" s="27">
        <f t="shared" si="1"/>
        <v>1304</v>
      </c>
      <c r="J43" s="28">
        <f t="shared" si="1"/>
        <v>773953624</v>
      </c>
      <c r="K43" s="27">
        <f t="shared" si="1"/>
        <v>1208</v>
      </c>
      <c r="L43" s="28">
        <f t="shared" si="1"/>
        <v>777523639</v>
      </c>
      <c r="M43" s="27">
        <f t="shared" si="1"/>
        <v>1315</v>
      </c>
      <c r="N43" s="28">
        <f t="shared" si="1"/>
        <v>823191337</v>
      </c>
    </row>
    <row r="44" spans="2:14" ht="16" thickTop="1">
      <c r="K44" s="55"/>
      <c r="L44" s="33"/>
    </row>
    <row r="45" spans="2:14" ht="15.5">
      <c r="D45" s="32" t="s">
        <v>30</v>
      </c>
      <c r="E45" s="32"/>
      <c r="F45" s="32"/>
      <c r="G45" s="32"/>
      <c r="H45" s="32"/>
      <c r="I45" s="32"/>
      <c r="J45" s="32"/>
      <c r="K45" s="32"/>
      <c r="L45" s="33">
        <f>(SUM(M30:M41)-SUM(K30:K41))/(SUM(K30:K41))</f>
        <v>8.8576158940397345E-2</v>
      </c>
    </row>
    <row r="46" spans="2:14" ht="15.5">
      <c r="D46" s="32" t="s">
        <v>31</v>
      </c>
      <c r="E46" s="32"/>
      <c r="F46" s="32"/>
      <c r="G46" s="32"/>
      <c r="H46" s="32"/>
      <c r="I46" s="32"/>
      <c r="J46" s="32"/>
      <c r="K46" s="32"/>
      <c r="L46" s="33">
        <f>(SUM(M30:M41)-SUM(C30:C41))/SUM(C30:C41)</f>
        <v>2.734375E-2</v>
      </c>
      <c r="N46" s="56"/>
    </row>
    <row r="47" spans="2:14" ht="15.5">
      <c r="E47" s="34"/>
      <c r="F47" s="34"/>
      <c r="G47" s="34"/>
      <c r="H47" s="34"/>
      <c r="I47" s="34"/>
      <c r="J47" s="34"/>
      <c r="K47" s="34"/>
      <c r="L47" s="33"/>
    </row>
  </sheetData>
  <mergeCells count="21">
    <mergeCell ref="M27:N27"/>
    <mergeCell ref="D45:K45"/>
    <mergeCell ref="D46:K46"/>
    <mergeCell ref="E47:K47"/>
    <mergeCell ref="E23:K23"/>
    <mergeCell ref="E24:K24"/>
    <mergeCell ref="E25:K25"/>
    <mergeCell ref="C27:D27"/>
    <mergeCell ref="E27:F27"/>
    <mergeCell ref="G27:H27"/>
    <mergeCell ref="I27:J27"/>
    <mergeCell ref="K27:L27"/>
    <mergeCell ref="B2:N2"/>
    <mergeCell ref="B3:N3"/>
    <mergeCell ref="B4:N4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Mexico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Aida L Andujo</cp:lastModifiedBy>
  <dcterms:created xsi:type="dcterms:W3CDTF">2025-01-29T15:36:27Z</dcterms:created>
  <dcterms:modified xsi:type="dcterms:W3CDTF">2025-01-29T15:41:21Z</dcterms:modified>
</cp:coreProperties>
</file>